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 refMode="R1C1"/>
</workbook>
</file>

<file path=xl/calcChain.xml><?xml version="1.0" encoding="utf-8"?>
<calcChain xmlns="http://schemas.openxmlformats.org/spreadsheetml/2006/main">
  <c r="J39" i="1"/>
  <c r="J38"/>
  <c r="J58"/>
  <c r="J53"/>
  <c r="J52"/>
  <c r="J51"/>
  <c r="J50"/>
  <c r="I41"/>
  <c r="H43"/>
  <c r="J37"/>
  <c r="J35"/>
  <c r="J34"/>
  <c r="J33"/>
  <c r="J32"/>
  <c r="J31"/>
  <c r="J30"/>
  <c r="J29"/>
  <c r="J28"/>
  <c r="J27"/>
  <c r="J26"/>
  <c r="J25"/>
  <c r="J24"/>
  <c r="J23"/>
  <c r="J22"/>
  <c r="J21"/>
  <c r="J15"/>
  <c r="J12"/>
  <c r="J20" l="1"/>
</calcChain>
</file>

<file path=xl/sharedStrings.xml><?xml version="1.0" encoding="utf-8"?>
<sst xmlns="http://schemas.openxmlformats.org/spreadsheetml/2006/main" count="69" uniqueCount="65">
  <si>
    <t>на членские взносы</t>
  </si>
  <si>
    <t>на 2026 год</t>
  </si>
  <si>
    <t>Планируемые доходы</t>
  </si>
  <si>
    <t xml:space="preserve">членские взносы </t>
  </si>
  <si>
    <t xml:space="preserve"> сумма</t>
  </si>
  <si>
    <t>№п/п</t>
  </si>
  <si>
    <t>(в руб)</t>
  </si>
  <si>
    <t>1.</t>
  </si>
  <si>
    <t>Членские взносы 2026 и платежи лиц, ведущих садоводство на земельных</t>
  </si>
  <si>
    <t>участках, расположенных в границах территории Товарищества</t>
  </si>
  <si>
    <t>без участия в Товариществе (далее -индивидуалы)</t>
  </si>
  <si>
    <t>Итого доходов</t>
  </si>
  <si>
    <t>Планируемые расходы</t>
  </si>
  <si>
    <t>ЧЛЕНСКИЕ ВЗНОСЫ</t>
  </si>
  <si>
    <t>постоянная часть</t>
  </si>
  <si>
    <t>(в руб.)</t>
  </si>
  <si>
    <t>Оплата труда, включая страховые взносы</t>
  </si>
  <si>
    <t xml:space="preserve">Оплата труда </t>
  </si>
  <si>
    <t>2.</t>
  </si>
  <si>
    <t>Административные расходы</t>
  </si>
  <si>
    <t xml:space="preserve">услуги банка </t>
  </si>
  <si>
    <t>аренда почтового ящика (оплатили на предоплату за 2025)</t>
  </si>
  <si>
    <t>канцтовары, заправка картриджа</t>
  </si>
  <si>
    <t xml:space="preserve">компенсация на использование личного автомобиля </t>
  </si>
  <si>
    <t>обслуживание видеонаблюдения, шлагбаума  (ремонт повреждений шлагбаума)</t>
  </si>
  <si>
    <t>ЭДО(электронный документооборот) с контрагентами, электронная отчетность</t>
  </si>
  <si>
    <t>1-С техподдержка, обновления программы</t>
  </si>
  <si>
    <t xml:space="preserve">расходы на сайт (аренда хостинга, домен, техподдержка) </t>
  </si>
  <si>
    <t>3.</t>
  </si>
  <si>
    <t>Расходы на электроэнергию общего пользования</t>
  </si>
  <si>
    <t>4.</t>
  </si>
  <si>
    <t>Юридические, консультационные услуги, судебные госпошлины</t>
  </si>
  <si>
    <t>5.</t>
  </si>
  <si>
    <t>Хозяйственные расходы</t>
  </si>
  <si>
    <t>6.</t>
  </si>
  <si>
    <t>Прочие расходы</t>
  </si>
  <si>
    <t>Всего расходов</t>
  </si>
  <si>
    <r>
      <t>Общая сумма расходов(</t>
    </r>
    <r>
      <rPr>
        <sz val="11"/>
        <color theme="1"/>
        <rFont val="Calibri"/>
        <family val="2"/>
        <charset val="204"/>
        <scheme val="minor"/>
      </rPr>
      <t>за вычетом переходящих остатков</t>
    </r>
    <r>
      <rPr>
        <b/>
        <sz val="11"/>
        <color theme="1"/>
        <rFont val="Calibri"/>
        <family val="2"/>
        <charset val="204"/>
        <scheme val="minor"/>
      </rPr>
      <t>)</t>
    </r>
  </si>
  <si>
    <t xml:space="preserve">Площадь садовых участков, находящихся на территории Товарищества </t>
  </si>
  <si>
    <t>кв.м</t>
  </si>
  <si>
    <r>
      <rPr>
        <b/>
        <sz val="11"/>
        <color theme="1"/>
        <rFont val="Calibri"/>
        <family val="2"/>
        <charset val="204"/>
        <scheme val="minor"/>
      </rPr>
      <t>Размер членского взноса</t>
    </r>
    <r>
      <rPr>
        <sz val="11"/>
        <color theme="1"/>
        <rFont val="Calibri"/>
        <family val="2"/>
        <charset val="204"/>
        <scheme val="minor"/>
      </rPr>
      <t xml:space="preserve"> (рассчитан как общая сумма расходов </t>
    </r>
  </si>
  <si>
    <t>руб./1кв.м</t>
  </si>
  <si>
    <t xml:space="preserve">Обязанность по внесению взносов распространяется на всех членов Товарищества и лиц, осуществляющих </t>
  </si>
  <si>
    <t>садоводство без участия в Товариществе.</t>
  </si>
  <si>
    <t>переменная часть</t>
  </si>
  <si>
    <r>
      <t>Членский взнос на электроэнергию/</t>
    </r>
    <r>
      <rPr>
        <sz val="11"/>
        <color theme="1"/>
        <rFont val="Calibri"/>
        <family val="2"/>
        <charset val="204"/>
        <scheme val="minor"/>
      </rPr>
      <t xml:space="preserve"> размер платы на потери  в электрических сетях</t>
    </r>
  </si>
  <si>
    <t>(в руб. за 1квт.ч)</t>
  </si>
  <si>
    <t>членский взнос на электроэнергию с 01.01.2026 по 30.09.2026</t>
  </si>
  <si>
    <t>к тарифу Т1 день-8,39</t>
  </si>
  <si>
    <t>к тарифу Т2 ночь-4,49</t>
  </si>
  <si>
    <t>членский взнос на электроэнергию с  01.10.2026 по 31.12.2026</t>
  </si>
  <si>
    <t>к тарифу Т1 день-9,33</t>
  </si>
  <si>
    <t>к тарифу Т2 ночь-5,00</t>
  </si>
  <si>
    <r>
      <rPr>
        <b/>
        <sz val="11"/>
        <color theme="1"/>
        <rFont val="Calibri"/>
        <family val="2"/>
        <charset val="204"/>
        <scheme val="minor"/>
      </rPr>
      <t>Членский взнос на водоснабжение</t>
    </r>
    <r>
      <rPr>
        <sz val="11"/>
        <color theme="1"/>
        <rFont val="Calibri"/>
        <family val="2"/>
        <charset val="204"/>
        <scheme val="minor"/>
      </rPr>
      <t>/размер платы на потери в водопроводных сетях</t>
    </r>
  </si>
  <si>
    <t>(в руб. за 1 куб.м)</t>
  </si>
  <si>
    <t>членский взнос на водоснабжение с  01.01.2026-31.12.2026</t>
  </si>
  <si>
    <t>к тарифу-52,09 руб./куб.м</t>
  </si>
  <si>
    <t>Правление СНТ "Излучина-Кубань"</t>
  </si>
  <si>
    <t>Страховые взносы, начисляемые на фонд оплаты труда</t>
  </si>
  <si>
    <t xml:space="preserve"> мобильная связь</t>
  </si>
  <si>
    <t>Членские взносы (постоянная часть) :</t>
  </si>
  <si>
    <t>7.</t>
  </si>
  <si>
    <t>Плата за вывоз мусора</t>
  </si>
  <si>
    <r>
      <t xml:space="preserve">по членскому взносу разделить/ площадь участков) </t>
    </r>
    <r>
      <rPr>
        <b/>
        <sz val="11"/>
        <color theme="1"/>
        <rFont val="Calibri"/>
        <family val="2"/>
        <charset val="204"/>
        <scheme val="minor"/>
      </rPr>
      <t xml:space="preserve"> в год</t>
    </r>
  </si>
  <si>
    <t>ПРИХОДНО-РАСХОДНАЯ СМЕТА СНТ "ИЗЛУЧИНА-КУБАНЬ" №2</t>
  </si>
</sst>
</file>

<file path=xl/styles.xml><?xml version="1.0" encoding="utf-8"?>
<styleSheet xmlns="http://schemas.openxmlformats.org/spreadsheetml/2006/main">
  <numFmts count="1">
    <numFmt numFmtId="42" formatCode="_-* #,##0\ &quot;₽&quot;_-;\-* #,##0\ &quot;₽&quot;_-;_-* &quot;-&quot;\ &quot;₽&quot;_-;_-@_-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42" fontId="0" fillId="3" borderId="10" xfId="0" applyNumberFormat="1" applyFill="1" applyBorder="1"/>
    <xf numFmtId="0" fontId="0" fillId="0" borderId="11" xfId="0" applyBorder="1"/>
    <xf numFmtId="0" fontId="0" fillId="0" borderId="12" xfId="0" applyBorder="1" applyAlignment="1">
      <alignment vertical="top"/>
    </xf>
    <xf numFmtId="0" fontId="0" fillId="0" borderId="0" xfId="0" applyAlignment="1">
      <alignment vertical="top"/>
    </xf>
    <xf numFmtId="1" fontId="0" fillId="3" borderId="11" xfId="0" applyNumberFormat="1" applyFill="1" applyBorder="1"/>
    <xf numFmtId="0" fontId="0" fillId="0" borderId="13" xfId="0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1" fontId="0" fillId="3" borderId="13" xfId="0" applyNumberFormat="1" applyFill="1" applyBorder="1"/>
    <xf numFmtId="0" fontId="1" fillId="0" borderId="14" xfId="0" applyFont="1" applyBorder="1"/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10" xfId="0" applyFont="1" applyBorder="1"/>
    <xf numFmtId="0" fontId="1" fillId="0" borderId="8" xfId="0" applyFont="1" applyBorder="1"/>
    <xf numFmtId="42" fontId="1" fillId="0" borderId="7" xfId="0" applyNumberFormat="1" applyFont="1" applyBorder="1"/>
    <xf numFmtId="0" fontId="0" fillId="0" borderId="4" xfId="0" applyBorder="1"/>
    <xf numFmtId="0" fontId="0" fillId="0" borderId="5" xfId="0" applyBorder="1"/>
    <xf numFmtId="42" fontId="0" fillId="0" borderId="7" xfId="0" applyNumberFormat="1" applyBorder="1"/>
    <xf numFmtId="0" fontId="0" fillId="0" borderId="1" xfId="0" applyBorder="1"/>
    <xf numFmtId="0" fontId="0" fillId="0" borderId="2" xfId="0" applyBorder="1"/>
    <xf numFmtId="0" fontId="1" fillId="0" borderId="11" xfId="0" applyFont="1" applyBorder="1"/>
    <xf numFmtId="0" fontId="1" fillId="0" borderId="7" xfId="0" applyFont="1" applyBorder="1"/>
    <xf numFmtId="42" fontId="2" fillId="0" borderId="7" xfId="0" applyNumberFormat="1" applyFont="1" applyBorder="1"/>
    <xf numFmtId="0" fontId="0" fillId="0" borderId="14" xfId="0" applyBorder="1"/>
    <xf numFmtId="0" fontId="0" fillId="0" borderId="8" xfId="0" applyBorder="1"/>
    <xf numFmtId="0" fontId="1" fillId="0" borderId="4" xfId="0" applyFont="1" applyBorder="1"/>
    <xf numFmtId="0" fontId="1" fillId="0" borderId="5" xfId="0" applyFont="1" applyBorder="1"/>
    <xf numFmtId="42" fontId="1" fillId="0" borderId="13" xfId="0" applyNumberFormat="1" applyFont="1" applyBorder="1"/>
    <xf numFmtId="0" fontId="1" fillId="3" borderId="0" xfId="0" applyFont="1" applyFill="1"/>
    <xf numFmtId="0" fontId="0" fillId="3" borderId="0" xfId="0" applyFill="1"/>
    <xf numFmtId="42" fontId="1" fillId="3" borderId="0" xfId="0" applyNumberFormat="1" applyFont="1" applyFill="1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3" fillId="0" borderId="9" xfId="0" applyFont="1" applyFill="1" applyBorder="1"/>
    <xf numFmtId="0" fontId="3" fillId="0" borderId="7" xfId="0" applyFont="1" applyFill="1" applyBorder="1"/>
    <xf numFmtId="0" fontId="3" fillId="0" borderId="0" xfId="0" applyFont="1"/>
    <xf numFmtId="2" fontId="3" fillId="0" borderId="0" xfId="0" applyNumberFormat="1" applyFont="1" applyFill="1"/>
    <xf numFmtId="3" fontId="0" fillId="0" borderId="0" xfId="0" applyNumberFormat="1"/>
    <xf numFmtId="0" fontId="0" fillId="0" borderId="7" xfId="0" applyFill="1" applyBorder="1"/>
    <xf numFmtId="42" fontId="0" fillId="0" borderId="0" xfId="0" applyNumberFormat="1"/>
    <xf numFmtId="0" fontId="4" fillId="0" borderId="0" xfId="0" applyFont="1" applyBorder="1"/>
    <xf numFmtId="2" fontId="5" fillId="0" borderId="7" xfId="0" applyNumberFormat="1" applyFont="1" applyFill="1" applyBorder="1"/>
    <xf numFmtId="4" fontId="1" fillId="0" borderId="7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42" fontId="5" fillId="3" borderId="0" xfId="0" applyNumberFormat="1" applyFont="1" applyFill="1"/>
    <xf numFmtId="42" fontId="5" fillId="3" borderId="1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84;&#1077;&#1090;&#1072;%20&#1080;%20&#1092;&#1101;&#1086;%202026/&#1089;&#1084;&#1077;&#1090;&#1072;%20&#1080;%20&#1092;&#1080;&#1085;&#1072;&#1085;&#1089;&#1086;&#1074;&#1086;%20&#1101;&#1082;&#1086;&#1085;&#1086;&#1084;&#1080;&#1095;&#1077;&#1089;&#1082;&#1086;&#1077;%20&#1086;&#1073;&#1086;&#1089;&#1085;&#1086;&#1074;&#1072;&#1085;&#1080;&#1077;%20&#1095;&#1083;&#1077;&#1085;&#1089;&#1082;&#1080;&#1093;%20&#1074;&#1079;&#1085;&#1086;&#1089;&#1086;&#1074;%20&#1085;&#1072;%202026%20&#1085;&#1072;%20%2022.01.2026%20&#1076;&#1083;&#1103;%20&#1086;&#1079;&#1085;&#1072;&#1082;&#1086;&#1084;&#1083;&#1077;&#1085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ЭО 2026"/>
      <sheetName val="смета на 2026"/>
    </sheetNames>
    <sheetDataSet>
      <sheetData sheetId="0">
        <row r="26">
          <cell r="J26">
            <v>3139045</v>
          </cell>
        </row>
        <row r="39">
          <cell r="J39">
            <v>947991.59</v>
          </cell>
        </row>
        <row r="40">
          <cell r="K40">
            <v>106543</v>
          </cell>
        </row>
        <row r="41">
          <cell r="I41">
            <v>17000</v>
          </cell>
        </row>
        <row r="42">
          <cell r="I42">
            <v>8943</v>
          </cell>
        </row>
        <row r="43">
          <cell r="I43">
            <v>11000</v>
          </cell>
        </row>
        <row r="46">
          <cell r="I46">
            <v>14400</v>
          </cell>
        </row>
        <row r="47">
          <cell r="I47">
            <v>20000</v>
          </cell>
        </row>
        <row r="48">
          <cell r="I48">
            <v>11400</v>
          </cell>
        </row>
        <row r="49">
          <cell r="I49">
            <v>4500</v>
          </cell>
        </row>
        <row r="50">
          <cell r="I50">
            <v>9300</v>
          </cell>
        </row>
        <row r="53">
          <cell r="I53">
            <v>10000</v>
          </cell>
        </row>
        <row r="54">
          <cell r="K54">
            <v>314100</v>
          </cell>
        </row>
        <row r="71">
          <cell r="K71">
            <v>235000</v>
          </cell>
        </row>
        <row r="83">
          <cell r="K83">
            <v>36968</v>
          </cell>
        </row>
        <row r="85">
          <cell r="K85">
            <v>65000</v>
          </cell>
        </row>
        <row r="89">
          <cell r="I89">
            <v>217737</v>
          </cell>
        </row>
        <row r="119">
          <cell r="I119">
            <v>0.92290000000000005</v>
          </cell>
        </row>
        <row r="120">
          <cell r="I120">
            <v>0.49390000000000001</v>
          </cell>
        </row>
        <row r="121">
          <cell r="I121">
            <v>1.0263</v>
          </cell>
        </row>
        <row r="122">
          <cell r="I122">
            <v>0.55000000000000004</v>
          </cell>
        </row>
        <row r="133">
          <cell r="I133">
            <v>0.52090000000000003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1"/>
  <sheetViews>
    <sheetView tabSelected="1" topLeftCell="A43" workbookViewId="0">
      <selection activeCell="N17" sqref="N17"/>
    </sheetView>
  </sheetViews>
  <sheetFormatPr defaultRowHeight="15"/>
  <cols>
    <col min="1" max="1" width="6.85546875" customWidth="1"/>
    <col min="7" max="7" width="11" customWidth="1"/>
    <col min="8" max="8" width="13.85546875" customWidth="1"/>
    <col min="9" max="9" width="8.140625" customWidth="1"/>
    <col min="10" max="10" width="11.85546875" bestFit="1" customWidth="1"/>
    <col min="17" max="17" width="11.85546875" bestFit="1" customWidth="1"/>
  </cols>
  <sheetData>
    <row r="1" spans="1:10">
      <c r="A1" s="54"/>
      <c r="B1" s="54"/>
      <c r="C1" s="54"/>
      <c r="D1" s="54"/>
      <c r="E1" s="54"/>
      <c r="F1" s="54"/>
      <c r="G1" s="54"/>
      <c r="H1" s="54"/>
      <c r="I1" s="54"/>
      <c r="J1" s="54"/>
    </row>
    <row r="2" spans="1:10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0">
      <c r="A3" s="54"/>
      <c r="B3" s="54"/>
      <c r="C3" s="54"/>
      <c r="D3" s="54"/>
      <c r="E3" s="54"/>
      <c r="F3" s="54"/>
      <c r="G3" s="54"/>
      <c r="H3" s="54"/>
      <c r="I3" s="54"/>
      <c r="J3" s="54"/>
    </row>
    <row r="5" spans="1:10">
      <c r="A5" s="53" t="s">
        <v>64</v>
      </c>
      <c r="B5" s="53"/>
      <c r="C5" s="53"/>
      <c r="D5" s="53"/>
      <c r="E5" s="53"/>
      <c r="F5" s="53"/>
      <c r="G5" s="53"/>
      <c r="H5" s="53"/>
      <c r="I5" s="53"/>
      <c r="J5" s="53"/>
    </row>
    <row r="6" spans="1:10">
      <c r="A6" s="53" t="s">
        <v>0</v>
      </c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53" t="s">
        <v>1</v>
      </c>
      <c r="B7" s="53"/>
      <c r="C7" s="53"/>
      <c r="D7" s="53"/>
      <c r="E7" s="53"/>
      <c r="F7" s="53"/>
      <c r="G7" s="53"/>
      <c r="H7" s="53"/>
      <c r="I7" s="53"/>
      <c r="J7" s="53"/>
    </row>
    <row r="8" spans="1:10">
      <c r="A8" s="1"/>
      <c r="B8" s="1"/>
      <c r="C8" s="1"/>
      <c r="D8" s="1"/>
      <c r="E8" s="1"/>
      <c r="F8" s="1"/>
      <c r="G8" s="1"/>
      <c r="H8" s="1"/>
      <c r="I8" s="1"/>
    </row>
    <row r="9" spans="1:10">
      <c r="A9" s="56" t="s">
        <v>2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>
      <c r="A10" s="59" t="s">
        <v>3</v>
      </c>
      <c r="B10" s="60"/>
      <c r="C10" s="60"/>
      <c r="D10" s="60"/>
      <c r="E10" s="60"/>
      <c r="F10" s="60"/>
      <c r="G10" s="60"/>
      <c r="H10" s="60"/>
      <c r="I10" s="60"/>
      <c r="J10" s="2" t="s">
        <v>4</v>
      </c>
    </row>
    <row r="11" spans="1:10">
      <c r="A11" s="3" t="s">
        <v>5</v>
      </c>
      <c r="B11" s="61"/>
      <c r="C11" s="61"/>
      <c r="D11" s="61"/>
      <c r="E11" s="61"/>
      <c r="F11" s="61"/>
      <c r="G11" s="61"/>
      <c r="H11" s="61"/>
      <c r="I11" s="61"/>
      <c r="J11" s="4" t="s">
        <v>6</v>
      </c>
    </row>
    <row r="12" spans="1:10">
      <c r="A12" s="5" t="s">
        <v>7</v>
      </c>
      <c r="B12" s="6" t="s">
        <v>8</v>
      </c>
      <c r="C12" s="7"/>
      <c r="D12" s="7"/>
      <c r="E12" s="7"/>
      <c r="F12" s="7"/>
      <c r="G12" s="7"/>
      <c r="H12" s="7"/>
      <c r="I12" s="7"/>
      <c r="J12" s="8">
        <f>J38</f>
        <v>5150999.59</v>
      </c>
    </row>
    <row r="13" spans="1:10">
      <c r="A13" s="9"/>
      <c r="B13" s="10" t="s">
        <v>9</v>
      </c>
      <c r="C13" s="11"/>
      <c r="D13" s="11"/>
      <c r="E13" s="11"/>
      <c r="F13" s="11"/>
      <c r="G13" s="11"/>
      <c r="H13" s="11"/>
      <c r="I13" s="11"/>
      <c r="J13" s="12"/>
    </row>
    <row r="14" spans="1:10">
      <c r="A14" s="13"/>
      <c r="B14" s="14" t="s">
        <v>10</v>
      </c>
      <c r="C14" s="15"/>
      <c r="D14" s="15"/>
      <c r="E14" s="15"/>
      <c r="F14" s="15"/>
      <c r="G14" s="15"/>
      <c r="H14" s="15"/>
      <c r="I14" s="15"/>
      <c r="J14" s="16"/>
    </row>
    <row r="15" spans="1:10">
      <c r="A15" s="17" t="s">
        <v>11</v>
      </c>
      <c r="J15" s="72">
        <f>SUM(J12:J12)</f>
        <v>5150999.59</v>
      </c>
    </row>
    <row r="16" spans="1:10">
      <c r="A16" s="62" t="s">
        <v>12</v>
      </c>
      <c r="B16" s="63"/>
      <c r="C16" s="63"/>
      <c r="D16" s="63"/>
      <c r="E16" s="63"/>
      <c r="F16" s="63"/>
      <c r="G16" s="63"/>
      <c r="H16" s="63"/>
      <c r="I16" s="63"/>
      <c r="J16" s="64"/>
    </row>
    <row r="17" spans="1:17">
      <c r="A17" s="65" t="s">
        <v>13</v>
      </c>
      <c r="B17" s="66"/>
      <c r="C17" s="66"/>
      <c r="D17" s="66"/>
      <c r="E17" s="66"/>
      <c r="F17" s="66"/>
      <c r="G17" s="66"/>
      <c r="H17" s="66"/>
      <c r="I17" s="66"/>
      <c r="J17" s="67"/>
    </row>
    <row r="18" spans="1:17">
      <c r="A18" s="68" t="s">
        <v>14</v>
      </c>
      <c r="B18" s="69"/>
      <c r="C18" s="69"/>
      <c r="D18" s="69"/>
      <c r="E18" s="69"/>
      <c r="F18" s="69"/>
      <c r="G18" s="69"/>
      <c r="H18" s="69"/>
      <c r="I18" s="69"/>
      <c r="J18" s="70"/>
    </row>
    <row r="19" spans="1:17">
      <c r="A19" s="18"/>
      <c r="B19" s="19"/>
      <c r="C19" s="19"/>
      <c r="D19" s="19"/>
      <c r="E19" s="19"/>
      <c r="F19" s="19"/>
      <c r="G19" s="19"/>
      <c r="H19" s="19"/>
      <c r="I19" s="19"/>
      <c r="J19" s="18" t="s">
        <v>15</v>
      </c>
    </row>
    <row r="20" spans="1:17">
      <c r="A20" s="20" t="s">
        <v>7</v>
      </c>
      <c r="B20" s="17" t="s">
        <v>16</v>
      </c>
      <c r="C20" s="21"/>
      <c r="D20" s="21"/>
      <c r="E20" s="21"/>
      <c r="F20" s="21"/>
      <c r="G20" s="21"/>
      <c r="H20" s="21"/>
      <c r="I20" s="21"/>
      <c r="J20" s="22">
        <f>J21+J22</f>
        <v>4087036.59</v>
      </c>
    </row>
    <row r="21" spans="1:17">
      <c r="A21" s="9"/>
      <c r="B21" s="23" t="s">
        <v>17</v>
      </c>
      <c r="C21" s="24"/>
      <c r="D21" s="24"/>
      <c r="E21" s="24"/>
      <c r="F21" s="24"/>
      <c r="G21" s="24"/>
      <c r="H21" s="24"/>
      <c r="I21" s="24"/>
      <c r="J21" s="25">
        <f>'[1]ФЭО 2026'!J26</f>
        <v>3139045</v>
      </c>
    </row>
    <row r="22" spans="1:17">
      <c r="A22" s="13"/>
      <c r="B22" s="26" t="s">
        <v>58</v>
      </c>
      <c r="C22" s="27"/>
      <c r="D22" s="27"/>
      <c r="E22" s="27"/>
      <c r="F22" s="27"/>
      <c r="G22" s="27"/>
      <c r="H22" s="27"/>
      <c r="I22" s="27"/>
      <c r="J22" s="25">
        <f>'[1]ФЭО 2026'!J39</f>
        <v>947991.59</v>
      </c>
    </row>
    <row r="23" spans="1:17">
      <c r="A23" s="28" t="s">
        <v>18</v>
      </c>
      <c r="B23" s="29" t="s">
        <v>19</v>
      </c>
      <c r="C23" s="17"/>
      <c r="D23" s="21"/>
      <c r="E23" s="21"/>
      <c r="F23" s="21"/>
      <c r="G23" s="21"/>
      <c r="H23" s="21"/>
      <c r="I23" s="21"/>
      <c r="J23" s="22">
        <f>'[1]ФЭО 2026'!K40</f>
        <v>106543</v>
      </c>
    </row>
    <row r="24" spans="1:17">
      <c r="A24" s="5"/>
      <c r="B24" s="23" t="s">
        <v>20</v>
      </c>
      <c r="C24" s="24"/>
      <c r="D24" s="24"/>
      <c r="E24" s="24"/>
      <c r="F24" s="24"/>
      <c r="G24" s="24"/>
      <c r="H24" s="24"/>
      <c r="I24" s="24"/>
      <c r="J24" s="30">
        <f>'[1]ФЭО 2026'!I41</f>
        <v>17000</v>
      </c>
    </row>
    <row r="25" spans="1:17">
      <c r="A25" s="9"/>
      <c r="B25" s="31" t="s">
        <v>21</v>
      </c>
      <c r="C25" s="32"/>
      <c r="D25" s="32"/>
      <c r="E25" s="32"/>
      <c r="F25" s="32"/>
      <c r="G25" s="32"/>
      <c r="H25" s="32"/>
      <c r="I25" s="32"/>
      <c r="J25" s="30">
        <f>'[1]ФЭО 2026'!I42</f>
        <v>8943</v>
      </c>
    </row>
    <row r="26" spans="1:17">
      <c r="A26" s="9"/>
      <c r="B26" s="31" t="s">
        <v>22</v>
      </c>
      <c r="C26" s="32"/>
      <c r="D26" s="32"/>
      <c r="E26" s="32"/>
      <c r="F26" s="32"/>
      <c r="G26" s="32"/>
      <c r="H26" s="32"/>
      <c r="I26" s="32"/>
      <c r="J26" s="30">
        <f>'[1]ФЭО 2026'!I43</f>
        <v>11000</v>
      </c>
    </row>
    <row r="27" spans="1:17">
      <c r="A27" s="9"/>
      <c r="B27" s="31" t="s">
        <v>23</v>
      </c>
      <c r="C27" s="32"/>
      <c r="D27" s="32"/>
      <c r="E27" s="32"/>
      <c r="F27" s="32"/>
      <c r="G27" s="32"/>
      <c r="H27" s="32"/>
      <c r="I27" s="32"/>
      <c r="J27" s="30">
        <f>'[1]ФЭО 2026'!I46</f>
        <v>14400</v>
      </c>
    </row>
    <row r="28" spans="1:17">
      <c r="A28" s="9"/>
      <c r="B28" s="31" t="s">
        <v>24</v>
      </c>
      <c r="C28" s="32"/>
      <c r="D28" s="32"/>
      <c r="E28" s="32"/>
      <c r="F28" s="32"/>
      <c r="G28" s="32"/>
      <c r="H28" s="32"/>
      <c r="I28" s="32"/>
      <c r="J28" s="30">
        <f>'[1]ФЭО 2026'!I47</f>
        <v>20000</v>
      </c>
    </row>
    <row r="29" spans="1:17">
      <c r="A29" s="9"/>
      <c r="B29" s="31" t="s">
        <v>25</v>
      </c>
      <c r="C29" s="32"/>
      <c r="D29" s="32"/>
      <c r="E29" s="32"/>
      <c r="F29" s="32"/>
      <c r="G29" s="32"/>
      <c r="H29" s="32"/>
      <c r="I29" s="32"/>
      <c r="J29" s="30">
        <f>'[1]ФЭО 2026'!I48</f>
        <v>11400</v>
      </c>
    </row>
    <row r="30" spans="1:17">
      <c r="A30" s="9"/>
      <c r="B30" s="31" t="s">
        <v>26</v>
      </c>
      <c r="C30" s="32"/>
      <c r="D30" s="32"/>
      <c r="E30" s="32"/>
      <c r="F30" s="32"/>
      <c r="G30" s="32"/>
      <c r="H30" s="32"/>
      <c r="I30" s="32"/>
      <c r="J30" s="30">
        <f>'[1]ФЭО 2026'!I49</f>
        <v>4500</v>
      </c>
    </row>
    <row r="31" spans="1:17">
      <c r="A31" s="9"/>
      <c r="B31" s="31" t="s">
        <v>27</v>
      </c>
      <c r="C31" s="32"/>
      <c r="D31" s="32"/>
      <c r="E31" s="32"/>
      <c r="F31" s="32"/>
      <c r="G31" s="32"/>
      <c r="H31" s="32"/>
      <c r="I31" s="32"/>
      <c r="J31" s="30">
        <f>'[1]ФЭО 2026'!I50</f>
        <v>9300</v>
      </c>
      <c r="Q31" s="49"/>
    </row>
    <row r="32" spans="1:17">
      <c r="A32" s="9"/>
      <c r="B32" s="31" t="s">
        <v>59</v>
      </c>
      <c r="C32" s="32"/>
      <c r="D32" s="32"/>
      <c r="E32" s="32"/>
      <c r="F32" s="32"/>
      <c r="G32" s="32"/>
      <c r="H32" s="32"/>
      <c r="I32" s="32"/>
      <c r="J32" s="30">
        <f>'[1]ФЭО 2026'!I53</f>
        <v>10000</v>
      </c>
    </row>
    <row r="33" spans="1:13">
      <c r="A33" s="29" t="s">
        <v>28</v>
      </c>
      <c r="B33" s="33" t="s">
        <v>29</v>
      </c>
      <c r="C33" s="34"/>
      <c r="D33" s="34"/>
      <c r="E33" s="34"/>
      <c r="F33" s="34"/>
      <c r="G33" s="34"/>
      <c r="H33" s="34"/>
      <c r="I33" s="34"/>
      <c r="J33" s="35">
        <f>'[1]ФЭО 2026'!K54</f>
        <v>314100</v>
      </c>
    </row>
    <row r="34" spans="1:13">
      <c r="A34" s="17" t="s">
        <v>30</v>
      </c>
      <c r="B34" s="17" t="s">
        <v>31</v>
      </c>
      <c r="C34" s="21"/>
      <c r="D34" s="21"/>
      <c r="E34" s="21"/>
      <c r="F34" s="21"/>
      <c r="G34" s="21"/>
      <c r="H34" s="21"/>
      <c r="I34" s="21"/>
      <c r="J34" s="22">
        <f>'[1]ФЭО 2026'!K71</f>
        <v>235000</v>
      </c>
    </row>
    <row r="35" spans="1:13">
      <c r="A35" s="17" t="s">
        <v>32</v>
      </c>
      <c r="B35" s="17" t="s">
        <v>33</v>
      </c>
      <c r="C35" s="21"/>
      <c r="D35" s="21"/>
      <c r="E35" s="21"/>
      <c r="F35" s="21"/>
      <c r="G35" s="21"/>
      <c r="H35" s="21"/>
      <c r="I35" s="21"/>
      <c r="J35" s="22">
        <f>'[1]ФЭО 2026'!K83</f>
        <v>36968</v>
      </c>
    </row>
    <row r="36" spans="1:13">
      <c r="A36" s="17" t="s">
        <v>34</v>
      </c>
      <c r="B36" s="34" t="s">
        <v>62</v>
      </c>
      <c r="C36" s="21"/>
      <c r="D36" s="21"/>
      <c r="E36" s="21"/>
      <c r="F36" s="21"/>
      <c r="G36" s="21"/>
      <c r="H36" s="21"/>
      <c r="I36" s="21"/>
      <c r="J36" s="22">
        <v>306352</v>
      </c>
    </row>
    <row r="37" spans="1:13">
      <c r="A37" s="29" t="s">
        <v>61</v>
      </c>
      <c r="B37" s="21" t="s">
        <v>35</v>
      </c>
      <c r="C37" s="21"/>
      <c r="D37" s="21"/>
      <c r="E37" s="21"/>
      <c r="F37" s="21"/>
      <c r="G37" s="21"/>
      <c r="H37" s="21"/>
      <c r="I37" s="21"/>
      <c r="J37" s="22">
        <f>'[1]ФЭО 2026'!K85</f>
        <v>65000</v>
      </c>
    </row>
    <row r="38" spans="1:13">
      <c r="A38" s="36" t="s">
        <v>36</v>
      </c>
      <c r="B38" s="37"/>
      <c r="C38" s="37"/>
      <c r="D38" s="37"/>
      <c r="E38" s="37"/>
      <c r="F38" s="37"/>
      <c r="G38" s="37"/>
      <c r="H38" s="37"/>
      <c r="I38" s="37"/>
      <c r="J38" s="71">
        <f>J20+J23+J33+J34+J35+J36+J37</f>
        <v>5150999.59</v>
      </c>
      <c r="L38" s="39"/>
      <c r="M38" s="39"/>
    </row>
    <row r="39" spans="1:13">
      <c r="A39" s="36" t="s">
        <v>37</v>
      </c>
      <c r="B39" s="37"/>
      <c r="C39" s="37"/>
      <c r="D39" s="37"/>
      <c r="E39" s="37"/>
      <c r="F39" s="37"/>
      <c r="G39" s="37"/>
      <c r="H39" s="37"/>
      <c r="I39" s="37"/>
      <c r="J39" s="38">
        <f>J38</f>
        <v>5150999.59</v>
      </c>
      <c r="M39" s="39"/>
    </row>
    <row r="40" spans="1:13">
      <c r="A40" s="40" t="s">
        <v>60</v>
      </c>
      <c r="J40" s="41"/>
    </row>
    <row r="41" spans="1:13">
      <c r="A41" t="s">
        <v>38</v>
      </c>
      <c r="I41" s="41">
        <f>'[1]ФЭО 2026'!I89</f>
        <v>217737</v>
      </c>
      <c r="J41" s="40" t="s">
        <v>39</v>
      </c>
    </row>
    <row r="42" spans="1:13">
      <c r="A42" t="s">
        <v>40</v>
      </c>
      <c r="J42" s="41"/>
    </row>
    <row r="43" spans="1:13">
      <c r="A43" t="s">
        <v>63</v>
      </c>
      <c r="B43" s="40"/>
      <c r="H43" s="42">
        <f>J39/I41</f>
        <v>23.656978786333973</v>
      </c>
      <c r="I43" s="40" t="s">
        <v>41</v>
      </c>
    </row>
    <row r="44" spans="1:13">
      <c r="A44" t="s">
        <v>42</v>
      </c>
      <c r="J44" s="41"/>
    </row>
    <row r="45" spans="1:13">
      <c r="A45" t="s">
        <v>43</v>
      </c>
      <c r="J45" s="41"/>
    </row>
    <row r="46" spans="1:13">
      <c r="A46" s="55" t="s">
        <v>13</v>
      </c>
      <c r="B46" s="55"/>
      <c r="C46" s="55"/>
      <c r="D46" s="55"/>
      <c r="E46" s="55"/>
      <c r="F46" s="55"/>
      <c r="G46" s="55"/>
      <c r="H46" s="55"/>
      <c r="I46" s="55"/>
      <c r="J46" s="55"/>
    </row>
    <row r="47" spans="1:13">
      <c r="A47" s="55" t="s">
        <v>44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3">
      <c r="A48" s="40" t="s">
        <v>7</v>
      </c>
      <c r="B48" s="40" t="s">
        <v>45</v>
      </c>
    </row>
    <row r="49" spans="1:10">
      <c r="B49" s="40" t="s">
        <v>46</v>
      </c>
    </row>
    <row r="50" spans="1:10">
      <c r="B50" s="5" t="s">
        <v>47</v>
      </c>
      <c r="C50" s="5"/>
      <c r="D50" s="5"/>
      <c r="E50" s="5"/>
      <c r="F50" s="5"/>
      <c r="G50" s="5"/>
      <c r="H50" s="43" t="s">
        <v>48</v>
      </c>
      <c r="I50" s="44"/>
      <c r="J50" s="51">
        <f>'[1]ФЭО 2026'!I119</f>
        <v>0.92290000000000005</v>
      </c>
    </row>
    <row r="51" spans="1:10">
      <c r="B51" s="23"/>
      <c r="C51" s="24"/>
      <c r="D51" s="24"/>
      <c r="E51" s="24"/>
      <c r="F51" s="24"/>
      <c r="G51" s="2"/>
      <c r="H51" s="43" t="s">
        <v>49</v>
      </c>
      <c r="I51" s="44"/>
      <c r="J51" s="51">
        <f>'[1]ФЭО 2026'!I120</f>
        <v>0.49390000000000001</v>
      </c>
    </row>
    <row r="52" spans="1:10">
      <c r="B52" s="5" t="s">
        <v>50</v>
      </c>
      <c r="C52" s="5"/>
      <c r="D52" s="5"/>
      <c r="E52" s="5"/>
      <c r="F52" s="5"/>
      <c r="G52" s="5"/>
      <c r="H52" s="43" t="s">
        <v>51</v>
      </c>
      <c r="I52" s="44"/>
      <c r="J52" s="51">
        <f>'[1]ФЭО 2026'!I121</f>
        <v>1.0263</v>
      </c>
    </row>
    <row r="53" spans="1:10">
      <c r="B53" s="23"/>
      <c r="C53" s="24"/>
      <c r="D53" s="24"/>
      <c r="E53" s="24"/>
      <c r="F53" s="24"/>
      <c r="G53" s="2"/>
      <c r="H53" s="43" t="s">
        <v>52</v>
      </c>
      <c r="I53" s="44"/>
      <c r="J53" s="51">
        <f>'[1]ФЭО 2026'!I122</f>
        <v>0.55000000000000004</v>
      </c>
    </row>
    <row r="54" spans="1:10">
      <c r="H54" s="45"/>
      <c r="I54" s="45"/>
      <c r="J54" s="46"/>
    </row>
    <row r="55" spans="1:10">
      <c r="J55" s="47"/>
    </row>
    <row r="56" spans="1:10">
      <c r="A56" s="40" t="s">
        <v>18</v>
      </c>
      <c r="B56" t="s">
        <v>53</v>
      </c>
    </row>
    <row r="57" spans="1:10">
      <c r="B57" s="40" t="s">
        <v>54</v>
      </c>
    </row>
    <row r="58" spans="1:10">
      <c r="B58" s="3" t="s">
        <v>55</v>
      </c>
      <c r="C58" s="3"/>
      <c r="D58" s="3"/>
      <c r="E58" s="3"/>
      <c r="F58" s="3"/>
      <c r="G58" s="3"/>
      <c r="H58" s="48" t="s">
        <v>56</v>
      </c>
      <c r="I58" s="48"/>
      <c r="J58" s="52">
        <f>'[1]ФЭО 2026'!I133</f>
        <v>0.52090000000000003</v>
      </c>
    </row>
    <row r="60" spans="1:10">
      <c r="B60" s="50"/>
      <c r="C60" s="40"/>
      <c r="D60" s="40"/>
      <c r="E60" s="40"/>
      <c r="F60" s="40"/>
    </row>
    <row r="61" spans="1:10">
      <c r="B61" s="40" t="s">
        <v>57</v>
      </c>
    </row>
  </sheetData>
  <mergeCells count="14">
    <mergeCell ref="A46:J46"/>
    <mergeCell ref="A47:J47"/>
    <mergeCell ref="A9:J9"/>
    <mergeCell ref="A10:I10"/>
    <mergeCell ref="B11:I11"/>
    <mergeCell ref="A16:J16"/>
    <mergeCell ref="A17:J17"/>
    <mergeCell ref="A18:J18"/>
    <mergeCell ref="A7:J7"/>
    <mergeCell ref="A1:J1"/>
    <mergeCell ref="A2:J2"/>
    <mergeCell ref="A3:J3"/>
    <mergeCell ref="A5:J5"/>
    <mergeCell ref="A6:J6"/>
  </mergeCells>
  <pageMargins left="0.33" right="0.22" top="0.28000000000000003" bottom="0.48" header="0.16" footer="0.2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2026-01-24T11:16:59Z</cp:lastPrinted>
  <dcterms:created xsi:type="dcterms:W3CDTF">2026-01-23T14:01:26Z</dcterms:created>
  <dcterms:modified xsi:type="dcterms:W3CDTF">2026-01-24T11:21:59Z</dcterms:modified>
</cp:coreProperties>
</file>